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75" yWindow="-210" windowWidth="7725" windowHeight="712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Sheet1!$A$1:$I$59</definedName>
  </definedNames>
  <calcPr calcId="144525"/>
</workbook>
</file>

<file path=xl/calcChain.xml><?xml version="1.0" encoding="utf-8"?>
<calcChain xmlns="http://schemas.openxmlformats.org/spreadsheetml/2006/main">
  <c r="H51" i="1" l="1"/>
  <c r="H43" i="1"/>
  <c r="G28" i="1"/>
  <c r="G46" i="1"/>
  <c r="H20" i="1"/>
  <c r="H46" i="1"/>
  <c r="F51" i="1"/>
  <c r="F46" i="1"/>
  <c r="F43" i="1"/>
  <c r="F42" i="1" l="1"/>
  <c r="G38" i="1"/>
  <c r="G51" i="1"/>
  <c r="H23" i="1"/>
  <c r="G15" i="1"/>
  <c r="H38" i="1"/>
  <c r="G20" i="1"/>
  <c r="H28" i="1"/>
  <c r="G23" i="1"/>
  <c r="H15" i="1"/>
  <c r="G43" i="1"/>
  <c r="G42" i="1" s="1"/>
  <c r="H42" i="1"/>
  <c r="H19" i="1"/>
  <c r="G19" i="1" l="1"/>
  <c r="I11" i="1"/>
  <c r="F38" i="1" l="1"/>
  <c r="H11" i="1" l="1"/>
  <c r="F23" i="1" l="1"/>
  <c r="F15" i="1"/>
  <c r="F20" i="1"/>
  <c r="F28" i="1"/>
  <c r="F11" i="1"/>
  <c r="G11" i="1"/>
  <c r="F19" i="1" l="1"/>
  <c r="F13" i="1" l="1"/>
  <c r="E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E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E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E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E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E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E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E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E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V42" i="1" l="1"/>
  <c r="V36" i="1" s="1"/>
  <c r="R42" i="1"/>
  <c r="R36" i="1" s="1"/>
  <c r="N42" i="1"/>
  <c r="N36" i="1" s="1"/>
  <c r="J42" i="1"/>
  <c r="S19" i="1"/>
  <c r="O19" i="1"/>
  <c r="O13" i="1" s="1"/>
  <c r="K19" i="1"/>
  <c r="K13" i="1" s="1"/>
  <c r="U42" i="1"/>
  <c r="Q42" i="1"/>
  <c r="Q36" i="1" s="1"/>
  <c r="M42" i="1"/>
  <c r="M36" i="1" s="1"/>
  <c r="I42" i="1"/>
  <c r="V19" i="1"/>
  <c r="R19" i="1"/>
  <c r="R13" i="1" s="1"/>
  <c r="N19" i="1"/>
  <c r="N13" i="1" s="1"/>
  <c r="J19" i="1"/>
  <c r="J13" i="1" s="1"/>
  <c r="T42" i="1"/>
  <c r="P42" i="1"/>
  <c r="P36" i="1" s="1"/>
  <c r="L42" i="1"/>
  <c r="L36" i="1" s="1"/>
  <c r="H36" i="1"/>
  <c r="U19" i="1"/>
  <c r="Q19" i="1"/>
  <c r="Q13" i="1" s="1"/>
  <c r="Q58" i="1" s="1"/>
  <c r="Q59" i="1" s="1"/>
  <c r="M19" i="1"/>
  <c r="M13" i="1" s="1"/>
  <c r="S42" i="1"/>
  <c r="S36" i="1" s="1"/>
  <c r="O42" i="1"/>
  <c r="O36" i="1" s="1"/>
  <c r="K42" i="1"/>
  <c r="K36" i="1" s="1"/>
  <c r="T19" i="1"/>
  <c r="T13" i="1" s="1"/>
  <c r="P19" i="1"/>
  <c r="P13" i="1" s="1"/>
  <c r="L19" i="1"/>
  <c r="L13" i="1" s="1"/>
  <c r="H13" i="1"/>
  <c r="E42" i="1"/>
  <c r="E36" i="1" s="1"/>
  <c r="E19" i="1"/>
  <c r="E13" i="1" s="1"/>
  <c r="W13" i="1"/>
  <c r="U36" i="1"/>
  <c r="G36" i="1"/>
  <c r="U13" i="1"/>
  <c r="S13" i="1"/>
  <c r="G13" i="1"/>
  <c r="T36" i="1"/>
  <c r="J36" i="1"/>
  <c r="V13" i="1"/>
  <c r="W36" i="1"/>
  <c r="T58" i="1" l="1"/>
  <c r="T59" i="1" s="1"/>
  <c r="K58" i="1"/>
  <c r="K59" i="1" s="1"/>
  <c r="N58" i="1"/>
  <c r="N59" i="1" s="1"/>
  <c r="P58" i="1"/>
  <c r="P59" i="1" s="1"/>
  <c r="M58" i="1"/>
  <c r="M59" i="1" s="1"/>
  <c r="H58" i="1"/>
  <c r="H59" i="1" s="1"/>
  <c r="O58" i="1"/>
  <c r="O59" i="1" s="1"/>
  <c r="L58" i="1"/>
  <c r="L59" i="1" s="1"/>
  <c r="V58" i="1"/>
  <c r="V59" i="1" s="1"/>
  <c r="S58" i="1"/>
  <c r="S59" i="1" s="1"/>
  <c r="U58" i="1"/>
  <c r="U59" i="1" s="1"/>
  <c r="J58" i="1"/>
  <c r="J59" i="1" s="1"/>
  <c r="R58" i="1"/>
  <c r="R59" i="1" s="1"/>
  <c r="G58" i="1"/>
  <c r="G59" i="1" s="1"/>
  <c r="E58" i="1"/>
  <c r="E59" i="1" s="1"/>
  <c r="F36" i="1" l="1"/>
  <c r="F58" i="1" l="1"/>
  <c r="F59" i="1"/>
  <c r="I23" i="1" l="1"/>
  <c r="I20" i="1"/>
  <c r="I19" i="1" l="1"/>
  <c r="I28" i="1"/>
  <c r="I13" i="1" s="1"/>
  <c r="I51" i="1"/>
  <c r="I36" i="1" s="1"/>
  <c r="I58" i="1" l="1"/>
  <c r="I59" i="1" s="1"/>
</calcChain>
</file>

<file path=xl/sharedStrings.xml><?xml version="1.0" encoding="utf-8"?>
<sst xmlns="http://schemas.openxmlformats.org/spreadsheetml/2006/main" count="95" uniqueCount="37">
  <si>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</si>
  <si>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</si>
  <si>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</si>
  <si>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</si>
  <si>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</si>
  <si>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</si>
  <si>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</si>
  <si>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</si>
  <si>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</si>
  <si>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</si>
  <si>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</si>
  <si>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</si>
  <si>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</si>
  <si>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</si>
  <si>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</si>
  <si>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</si>
  <si>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</si>
  <si>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</si>
  <si>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</si>
  <si>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</si>
  <si>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</si>
  <si>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</si>
  <si>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</si>
  <si>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</si>
  <si>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</si>
  <si>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</si>
  <si>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</si>
  <si>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</si>
  <si>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</si>
  <si>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</si>
  <si>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</si>
  <si>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</si>
  <si>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</si>
  <si>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</si>
  <si>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</si>
  <si>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</si>
  <si>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-13-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</si>
</sst>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11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indexed="9"/>
      <name val="Tahoma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3" fontId="2" fillId="0" borderId="0" xfId="0" applyNumberFormat="1" applyFont="1" applyBorder="1"/>
    <xf numFmtId="187" fontId="2" fillId="0" borderId="0" xfId="0" applyNumberFormat="1" applyFont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187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7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0" xfId="0" applyNumberFormat="1" applyFont="1" applyFill="1" applyBorder="1" applyAlignment="1">
      <alignment vertical="center"/>
    </xf>
    <xf numFmtId="37" fontId="3" fillId="2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7" fontId="3" fillId="2" borderId="0" xfId="1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right" vertical="center"/>
    </xf>
    <xf numFmtId="37" fontId="6" fillId="0" borderId="0" xfId="0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37" fontId="9" fillId="0" borderId="0" xfId="1" applyNumberFormat="1" applyFont="1" applyBorder="1" applyAlignment="1">
      <alignment vertical="center"/>
    </xf>
    <xf numFmtId="37" fontId="0" fillId="0" borderId="0" xfId="0" applyNumberFormat="1"/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Border="1" applyAlignment="1">
      <alignment horizontal="right" vertical="center"/>
    </xf>
    <xf numFmtId="37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8" fontId="10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0-54/RE_financial2007-2010%20&#3649;&#3585;&#3657;&#3652;&#3586;%20GPN/FINANCIAL%20sectoing%202009%20for%202011/FIN%2020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2-56/SECTORING/FINANCIAL%202013/REVISE_SECTORING%202008-2012/SECTORING%202011/financial%202011%20REVISE/&#3588;&#3619;&#3633;&#3657;&#3591;&#3607;&#3637;&#3656;%203%20Reconcile%20with%20Real%20Sector/FIN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09"/>
      <sheetName val="FIN 2009"/>
    </sheetNames>
    <sheetDataSet>
      <sheetData sheetId="0">
        <row r="5">
          <cell r="F5">
            <v>302177</v>
          </cell>
          <cell r="G5">
            <v>217319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7">
          <cell r="G7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abSelected="1" zoomScale="6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2" sqref="E62"/>
    </sheetView>
  </sheetViews>
  <sheetFormatPr defaultRowHeight="12.75" x14ac:dyDescent="0.2"/>
  <cols>
    <col min="1" max="3" width="4.7109375" customWidth="1"/>
    <col min="4" max="4" width="55.7109375" customWidth="1"/>
    <col min="5" max="8" width="20.7109375" customWidth="1"/>
    <col min="9" max="9" width="20.7109375" style="48" customWidth="1"/>
    <col min="10" max="22" width="20.7109375" hidden="1" customWidth="1"/>
    <col min="23" max="23" width="9.42578125" hidden="1" customWidth="1"/>
    <col min="24" max="24" width="18.85546875" hidden="1" customWidth="1"/>
    <col min="25" max="26" width="9.140625" hidden="1" customWidth="1"/>
    <col min="27" max="27" width="0" hidden="1" customWidth="1"/>
  </cols>
  <sheetData>
    <row r="1" spans="1:30" ht="24.95" customHeight="1" x14ac:dyDescent="0.2">
      <c r="A1" s="51" t="s">
        <v>36</v>
      </c>
      <c r="B1" s="51"/>
      <c r="C1" s="51"/>
      <c r="D1" s="51"/>
      <c r="E1" s="51"/>
      <c r="F1" s="51"/>
      <c r="G1" s="51"/>
      <c r="H1" s="51"/>
      <c r="I1" s="51"/>
    </row>
    <row r="2" spans="1:30" ht="24.95" customHeight="1" x14ac:dyDescent="0.2">
      <c r="A2" s="37"/>
      <c r="B2" s="37"/>
      <c r="C2" s="37"/>
      <c r="D2" s="37"/>
      <c r="E2" s="45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30" ht="24.95" customHeight="1" x14ac:dyDescent="0.2">
      <c r="A3" s="50" t="s">
        <v>27</v>
      </c>
      <c r="B3" s="50"/>
      <c r="C3" s="50"/>
      <c r="D3" s="50"/>
      <c r="E3" s="50"/>
      <c r="F3" s="50"/>
      <c r="G3" s="50"/>
      <c r="H3" s="50"/>
      <c r="I3" s="50"/>
    </row>
    <row r="4" spans="1:30" ht="24.95" customHeight="1" x14ac:dyDescent="0.25">
      <c r="A4" s="1"/>
      <c r="B4" s="1"/>
      <c r="C4" s="1"/>
      <c r="D4" s="1"/>
      <c r="E4" s="2"/>
      <c r="F4" s="2"/>
      <c r="G4" s="2"/>
      <c r="H4" s="2"/>
      <c r="I4" s="2" t="s">
        <v>0</v>
      </c>
      <c r="J4" s="2" t="s">
        <v>0</v>
      </c>
      <c r="K4" s="2" t="s">
        <v>0</v>
      </c>
      <c r="L4" s="2" t="s">
        <v>0</v>
      </c>
      <c r="M4" s="2" t="s">
        <v>0</v>
      </c>
      <c r="N4" s="2" t="s">
        <v>0</v>
      </c>
      <c r="O4" s="2" t="s">
        <v>0</v>
      </c>
      <c r="P4" s="2" t="s">
        <v>0</v>
      </c>
      <c r="Q4" s="2" t="s">
        <v>0</v>
      </c>
      <c r="R4" s="2" t="s">
        <v>0</v>
      </c>
      <c r="S4" s="2" t="s">
        <v>0</v>
      </c>
      <c r="T4" s="2" t="s">
        <v>0</v>
      </c>
      <c r="U4" s="2" t="s">
        <v>0</v>
      </c>
      <c r="V4" s="2" t="s">
        <v>0</v>
      </c>
    </row>
    <row r="5" spans="1:30" ht="30" customHeight="1" x14ac:dyDescent="0.25">
      <c r="A5" s="49"/>
      <c r="B5" s="49"/>
      <c r="C5" s="49"/>
      <c r="D5" s="49"/>
      <c r="E5" s="38">
        <v>2010</v>
      </c>
      <c r="F5" s="38">
        <v>2011</v>
      </c>
      <c r="G5" s="38">
        <v>2012</v>
      </c>
      <c r="H5" s="38">
        <v>2013</v>
      </c>
      <c r="I5" s="38">
        <v>2014</v>
      </c>
      <c r="J5" s="38">
        <v>2015</v>
      </c>
      <c r="K5" s="38">
        <v>2016</v>
      </c>
      <c r="L5" s="38">
        <v>2017</v>
      </c>
      <c r="M5" s="38">
        <v>2018</v>
      </c>
      <c r="N5" s="38">
        <v>2019</v>
      </c>
      <c r="O5" s="38">
        <v>2020</v>
      </c>
      <c r="P5" s="38">
        <v>2021</v>
      </c>
      <c r="Q5" s="38">
        <v>2022</v>
      </c>
      <c r="R5" s="38">
        <v>2023</v>
      </c>
      <c r="S5" s="38">
        <v>2024</v>
      </c>
      <c r="T5" s="38">
        <v>2025</v>
      </c>
      <c r="U5" s="38">
        <v>2026</v>
      </c>
      <c r="V5" s="38">
        <v>2027</v>
      </c>
    </row>
    <row r="6" spans="1:30" ht="24.95" customHeight="1" x14ac:dyDescent="0.25">
      <c r="A6" s="3" t="s">
        <v>1</v>
      </c>
      <c r="B6" s="3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30" ht="24.95" customHeight="1" x14ac:dyDescent="0.25">
      <c r="A7" s="21" t="s">
        <v>2</v>
      </c>
      <c r="B7" s="6"/>
      <c r="C7" s="4"/>
      <c r="D7" s="4"/>
      <c r="E7" s="7">
        <v>162678</v>
      </c>
      <c r="F7" s="7">
        <v>61279</v>
      </c>
      <c r="G7" s="7">
        <v>343034</v>
      </c>
      <c r="H7" s="7">
        <v>-170701</v>
      </c>
      <c r="I7" s="7">
        <v>435077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30" ht="24.95" customHeight="1" x14ac:dyDescent="0.25">
      <c r="A8" s="21" t="s">
        <v>3</v>
      </c>
      <c r="B8" s="6"/>
      <c r="C8" s="4"/>
      <c r="D8" s="4"/>
      <c r="E8" s="7">
        <v>-989</v>
      </c>
      <c r="F8" s="7">
        <v>19228</v>
      </c>
      <c r="G8" s="7">
        <v>56797</v>
      </c>
      <c r="H8" s="7">
        <v>27745</v>
      </c>
      <c r="I8" s="7">
        <v>-35866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30" ht="24.95" customHeight="1" x14ac:dyDescent="0.25">
      <c r="A9" s="21" t="s">
        <v>4</v>
      </c>
      <c r="B9" s="6"/>
      <c r="C9" s="4"/>
      <c r="D9" s="4"/>
      <c r="E9" s="7">
        <v>340</v>
      </c>
      <c r="F9" s="7">
        <v>471</v>
      </c>
      <c r="G9" s="42">
        <v>0</v>
      </c>
      <c r="H9" s="42">
        <v>0</v>
      </c>
      <c r="I9" s="42">
        <v>0</v>
      </c>
      <c r="J9" s="47" t="s">
        <v>35</v>
      </c>
      <c r="K9" s="47" t="s">
        <v>35</v>
      </c>
      <c r="L9" s="47" t="s">
        <v>35</v>
      </c>
      <c r="M9" s="47" t="s">
        <v>35</v>
      </c>
      <c r="N9" s="47" t="s">
        <v>35</v>
      </c>
      <c r="O9" s="47" t="s">
        <v>35</v>
      </c>
      <c r="P9" s="47" t="s">
        <v>35</v>
      </c>
      <c r="Q9" s="47" t="s">
        <v>35</v>
      </c>
      <c r="R9" s="47" t="s">
        <v>35</v>
      </c>
      <c r="S9" s="47" t="s">
        <v>35</v>
      </c>
      <c r="T9" s="47" t="s">
        <v>35</v>
      </c>
      <c r="U9" s="47" t="s">
        <v>35</v>
      </c>
      <c r="V9" s="47" t="s">
        <v>35</v>
      </c>
      <c r="W9" s="47" t="s">
        <v>35</v>
      </c>
      <c r="X9" s="47" t="s">
        <v>35</v>
      </c>
      <c r="Y9" s="47" t="s">
        <v>35</v>
      </c>
      <c r="Z9" s="47" t="s">
        <v>35</v>
      </c>
      <c r="AD9" s="47"/>
    </row>
    <row r="10" spans="1:30" ht="24.95" customHeight="1" x14ac:dyDescent="0.25">
      <c r="A10" s="21" t="s">
        <v>5</v>
      </c>
      <c r="B10" s="6"/>
      <c r="C10" s="4"/>
      <c r="D10" s="4"/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30" ht="24.95" customHeight="1" x14ac:dyDescent="0.2">
      <c r="A11" s="22" t="s">
        <v>6</v>
      </c>
      <c r="B11" s="22"/>
      <c r="C11" s="22"/>
      <c r="D11" s="22"/>
      <c r="E11" s="23">
        <f t="shared" ref="E11:V11" si="0">E7-E8-E9-E10</f>
        <v>163327</v>
      </c>
      <c r="F11" s="23">
        <f t="shared" si="0"/>
        <v>41580</v>
      </c>
      <c r="G11" s="23">
        <f>G7-G8-G10</f>
        <v>286237</v>
      </c>
      <c r="H11" s="23">
        <f>H7-H8-H10</f>
        <v>-198446</v>
      </c>
      <c r="I11" s="23">
        <f>I7-I8-I10</f>
        <v>470943</v>
      </c>
      <c r="J11" s="23" t="e">
        <f t="shared" si="0"/>
        <v>#VALUE!</v>
      </c>
      <c r="K11" s="23" t="e">
        <f t="shared" si="0"/>
        <v>#VALUE!</v>
      </c>
      <c r="L11" s="23" t="e">
        <f t="shared" si="0"/>
        <v>#VALUE!</v>
      </c>
      <c r="M11" s="23" t="e">
        <f t="shared" si="0"/>
        <v>#VALUE!</v>
      </c>
      <c r="N11" s="23" t="e">
        <f t="shared" si="0"/>
        <v>#VALUE!</v>
      </c>
      <c r="O11" s="23" t="e">
        <f t="shared" si="0"/>
        <v>#VALUE!</v>
      </c>
      <c r="P11" s="23" t="e">
        <f t="shared" si="0"/>
        <v>#VALUE!</v>
      </c>
      <c r="Q11" s="23" t="e">
        <f t="shared" si="0"/>
        <v>#VALUE!</v>
      </c>
      <c r="R11" s="23" t="e">
        <f t="shared" si="0"/>
        <v>#VALUE!</v>
      </c>
      <c r="S11" s="23" t="e">
        <f t="shared" si="0"/>
        <v>#VALUE!</v>
      </c>
      <c r="T11" s="23" t="e">
        <f t="shared" si="0"/>
        <v>#VALUE!</v>
      </c>
      <c r="U11" s="23" t="e">
        <f t="shared" si="0"/>
        <v>#VALUE!</v>
      </c>
      <c r="V11" s="23" t="e">
        <f t="shared" si="0"/>
        <v>#VALUE!</v>
      </c>
      <c r="Z11" s="44"/>
    </row>
    <row r="12" spans="1:30" s="27" customFormat="1" ht="30" customHeight="1" x14ac:dyDescent="0.25">
      <c r="A12" s="24" t="s">
        <v>7</v>
      </c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30" ht="24.95" customHeight="1" x14ac:dyDescent="0.2">
      <c r="A13" s="22" t="s">
        <v>31</v>
      </c>
      <c r="B13" s="22"/>
      <c r="C13" s="22"/>
      <c r="D13" s="22"/>
      <c r="E13" s="28">
        <f t="shared" ref="E13:V13" si="1">+E14+E15+E19+E28+E32+E33+E34</f>
        <v>868938</v>
      </c>
      <c r="F13" s="28">
        <f>+F14+F15+F19+F28+F32+F33+F34</f>
        <v>932190</v>
      </c>
      <c r="G13" s="28">
        <f t="shared" si="1"/>
        <v>1219567</v>
      </c>
      <c r="H13" s="28">
        <f t="shared" si="1"/>
        <v>282388</v>
      </c>
      <c r="I13" s="28">
        <f t="shared" si="1"/>
        <v>1495467</v>
      </c>
      <c r="J13" s="28">
        <f t="shared" si="1"/>
        <v>0</v>
      </c>
      <c r="K13" s="28">
        <f t="shared" si="1"/>
        <v>0</v>
      </c>
      <c r="L13" s="28">
        <f t="shared" si="1"/>
        <v>0</v>
      </c>
      <c r="M13" s="28">
        <f t="shared" si="1"/>
        <v>0</v>
      </c>
      <c r="N13" s="28">
        <f t="shared" si="1"/>
        <v>0</v>
      </c>
      <c r="O13" s="28">
        <f t="shared" si="1"/>
        <v>0</v>
      </c>
      <c r="P13" s="28">
        <f t="shared" si="1"/>
        <v>0</v>
      </c>
      <c r="Q13" s="28">
        <f t="shared" si="1"/>
        <v>0</v>
      </c>
      <c r="R13" s="28">
        <f t="shared" si="1"/>
        <v>0</v>
      </c>
      <c r="S13" s="28">
        <f t="shared" si="1"/>
        <v>0</v>
      </c>
      <c r="T13" s="28">
        <f t="shared" si="1"/>
        <v>0</v>
      </c>
      <c r="U13" s="28">
        <f t="shared" si="1"/>
        <v>0</v>
      </c>
      <c r="V13" s="28">
        <f t="shared" si="1"/>
        <v>0</v>
      </c>
      <c r="W13" s="44" t="e">
        <f>+[1]FIN2009!$F$5-#REF!</f>
        <v>#REF!</v>
      </c>
    </row>
    <row r="14" spans="1:30" ht="24.95" customHeight="1" x14ac:dyDescent="0.25">
      <c r="A14" s="10"/>
      <c r="B14" s="8" t="s">
        <v>29</v>
      </c>
      <c r="C14" s="8"/>
      <c r="D14" s="8"/>
      <c r="E14" s="35">
        <v>0</v>
      </c>
      <c r="F14" s="43">
        <v>0</v>
      </c>
      <c r="G14" s="43">
        <v>0</v>
      </c>
      <c r="H14" s="35">
        <v>0</v>
      </c>
      <c r="I14" s="35">
        <v>0</v>
      </c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</row>
    <row r="15" spans="1:30" ht="24.95" customHeight="1" x14ac:dyDescent="0.25">
      <c r="A15" s="10"/>
      <c r="B15" s="8" t="s">
        <v>8</v>
      </c>
      <c r="C15" s="8"/>
      <c r="D15" s="8"/>
      <c r="E15" s="11">
        <f t="shared" ref="E15:V15" si="2">SUM(E16:E18)</f>
        <v>62662</v>
      </c>
      <c r="F15" s="11">
        <f t="shared" si="2"/>
        <v>133214</v>
      </c>
      <c r="G15" s="11">
        <f t="shared" si="2"/>
        <v>477420</v>
      </c>
      <c r="H15" s="11">
        <f t="shared" si="2"/>
        <v>188292</v>
      </c>
      <c r="I15" s="11">
        <f t="shared" si="2"/>
        <v>231128</v>
      </c>
      <c r="J15" s="11">
        <f t="shared" si="2"/>
        <v>0</v>
      </c>
      <c r="K15" s="11">
        <f t="shared" si="2"/>
        <v>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0</v>
      </c>
      <c r="P15" s="11">
        <f t="shared" si="2"/>
        <v>0</v>
      </c>
      <c r="Q15" s="11">
        <f t="shared" si="2"/>
        <v>0</v>
      </c>
      <c r="R15" s="11">
        <f t="shared" si="2"/>
        <v>0</v>
      </c>
      <c r="S15" s="11">
        <f t="shared" si="2"/>
        <v>0</v>
      </c>
      <c r="T15" s="11">
        <f t="shared" si="2"/>
        <v>0</v>
      </c>
      <c r="U15" s="11">
        <f t="shared" si="2"/>
        <v>0</v>
      </c>
      <c r="V15" s="11">
        <f t="shared" si="2"/>
        <v>0</v>
      </c>
    </row>
    <row r="16" spans="1:30" ht="24.95" customHeight="1" x14ac:dyDescent="0.25">
      <c r="A16" s="10"/>
      <c r="B16" s="10"/>
      <c r="C16" s="12" t="s">
        <v>9</v>
      </c>
      <c r="D16" s="8"/>
      <c r="E16" s="13">
        <v>5100</v>
      </c>
      <c r="F16" s="13">
        <v>8403</v>
      </c>
      <c r="G16" s="13">
        <v>-14726</v>
      </c>
      <c r="H16" s="13">
        <v>102</v>
      </c>
      <c r="I16" s="13">
        <v>4786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24.95" customHeight="1" x14ac:dyDescent="0.25">
      <c r="A17" s="10"/>
      <c r="B17" s="10"/>
      <c r="C17" s="15" t="s">
        <v>10</v>
      </c>
      <c r="D17" s="8"/>
      <c r="E17" s="13">
        <v>-36597</v>
      </c>
      <c r="F17" s="13">
        <v>97542</v>
      </c>
      <c r="G17" s="13">
        <v>12094</v>
      </c>
      <c r="H17" s="13">
        <v>6283</v>
      </c>
      <c r="I17" s="13">
        <v>7488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24.95" customHeight="1" x14ac:dyDescent="0.25">
      <c r="A18" s="10"/>
      <c r="B18" s="10"/>
      <c r="C18" s="15" t="s">
        <v>11</v>
      </c>
      <c r="D18" s="8"/>
      <c r="E18" s="13">
        <v>94159</v>
      </c>
      <c r="F18" s="13">
        <v>27269</v>
      </c>
      <c r="G18" s="13">
        <v>480052</v>
      </c>
      <c r="H18" s="13">
        <v>181907</v>
      </c>
      <c r="I18" s="13">
        <v>218854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1:22" ht="24.95" customHeight="1" x14ac:dyDescent="0.25">
      <c r="A19" s="10"/>
      <c r="B19" s="9" t="s">
        <v>12</v>
      </c>
      <c r="C19" s="9"/>
      <c r="D19" s="8"/>
      <c r="E19" s="11">
        <f t="shared" ref="E19:V19" si="3">+E20+E23</f>
        <v>591797</v>
      </c>
      <c r="F19" s="11">
        <f t="shared" si="3"/>
        <v>249994</v>
      </c>
      <c r="G19" s="11">
        <f t="shared" si="3"/>
        <v>166451</v>
      </c>
      <c r="H19" s="11">
        <f t="shared" si="3"/>
        <v>58347</v>
      </c>
      <c r="I19" s="11">
        <f t="shared" si="3"/>
        <v>597104</v>
      </c>
      <c r="J19" s="11">
        <f t="shared" si="3"/>
        <v>0</v>
      </c>
      <c r="K19" s="11">
        <f t="shared" si="3"/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0</v>
      </c>
      <c r="S19" s="11">
        <f t="shared" si="3"/>
        <v>0</v>
      </c>
      <c r="T19" s="11">
        <f t="shared" si="3"/>
        <v>0</v>
      </c>
      <c r="U19" s="11">
        <f t="shared" si="3"/>
        <v>0</v>
      </c>
      <c r="V19" s="11">
        <f t="shared" si="3"/>
        <v>0</v>
      </c>
    </row>
    <row r="20" spans="1:22" ht="24.95" customHeight="1" x14ac:dyDescent="0.25">
      <c r="A20" s="10"/>
      <c r="B20" s="10"/>
      <c r="C20" s="15" t="s">
        <v>13</v>
      </c>
      <c r="D20" s="8"/>
      <c r="E20" s="13">
        <f t="shared" ref="E20:V20" si="4">SUM(E21:E22)</f>
        <v>73182</v>
      </c>
      <c r="F20" s="13">
        <f t="shared" si="4"/>
        <v>213031</v>
      </c>
      <c r="G20" s="13">
        <f t="shared" si="4"/>
        <v>-88199</v>
      </c>
      <c r="H20" s="13">
        <f t="shared" si="4"/>
        <v>90745</v>
      </c>
      <c r="I20" s="13">
        <f t="shared" si="4"/>
        <v>307080</v>
      </c>
      <c r="J20" s="13">
        <f t="shared" si="4"/>
        <v>0</v>
      </c>
      <c r="K20" s="13">
        <f t="shared" si="4"/>
        <v>0</v>
      </c>
      <c r="L20" s="13">
        <f t="shared" si="4"/>
        <v>0</v>
      </c>
      <c r="M20" s="13">
        <f t="shared" si="4"/>
        <v>0</v>
      </c>
      <c r="N20" s="13">
        <f t="shared" si="4"/>
        <v>0</v>
      </c>
      <c r="O20" s="13">
        <f t="shared" si="4"/>
        <v>0</v>
      </c>
      <c r="P20" s="13">
        <f t="shared" si="4"/>
        <v>0</v>
      </c>
      <c r="Q20" s="13">
        <f t="shared" si="4"/>
        <v>0</v>
      </c>
      <c r="R20" s="13">
        <f t="shared" si="4"/>
        <v>0</v>
      </c>
      <c r="S20" s="13">
        <f t="shared" si="4"/>
        <v>0</v>
      </c>
      <c r="T20" s="13">
        <f t="shared" si="4"/>
        <v>0</v>
      </c>
      <c r="U20" s="13">
        <f t="shared" si="4"/>
        <v>0</v>
      </c>
      <c r="V20" s="13">
        <f t="shared" si="4"/>
        <v>0</v>
      </c>
    </row>
    <row r="21" spans="1:22" ht="24.95" customHeight="1" x14ac:dyDescent="0.25">
      <c r="A21" s="10"/>
      <c r="B21" s="10"/>
      <c r="C21" s="10"/>
      <c r="D21" s="14" t="s">
        <v>14</v>
      </c>
      <c r="E21" s="13">
        <v>68112</v>
      </c>
      <c r="F21" s="13">
        <v>277175</v>
      </c>
      <c r="G21" s="13">
        <v>-88199</v>
      </c>
      <c r="H21" s="13">
        <v>57396</v>
      </c>
      <c r="I21" s="13">
        <v>313826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2" ht="24.95" customHeight="1" x14ac:dyDescent="0.25">
      <c r="A22" s="10"/>
      <c r="B22" s="10"/>
      <c r="C22" s="10"/>
      <c r="D22" s="14" t="s">
        <v>15</v>
      </c>
      <c r="E22" s="13">
        <v>5070</v>
      </c>
      <c r="F22" s="13">
        <v>-64144</v>
      </c>
      <c r="G22" s="43">
        <v>0</v>
      </c>
      <c r="H22" s="13">
        <v>33349</v>
      </c>
      <c r="I22" s="13">
        <v>-6746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1:22" ht="24.95" customHeight="1" x14ac:dyDescent="0.25">
      <c r="A23" s="10"/>
      <c r="B23" s="10"/>
      <c r="C23" s="15" t="s">
        <v>30</v>
      </c>
      <c r="D23" s="8"/>
      <c r="E23" s="13">
        <f t="shared" ref="E23:V23" si="5">SUM(E24:E27)</f>
        <v>518615</v>
      </c>
      <c r="F23" s="13">
        <f t="shared" si="5"/>
        <v>36963</v>
      </c>
      <c r="G23" s="13">
        <f t="shared" si="5"/>
        <v>254650</v>
      </c>
      <c r="H23" s="13">
        <f t="shared" si="5"/>
        <v>-32398</v>
      </c>
      <c r="I23" s="13">
        <f t="shared" si="5"/>
        <v>290024</v>
      </c>
      <c r="J23" s="13">
        <f t="shared" si="5"/>
        <v>0</v>
      </c>
      <c r="K23" s="13">
        <f t="shared" si="5"/>
        <v>0</v>
      </c>
      <c r="L23" s="13">
        <f t="shared" si="5"/>
        <v>0</v>
      </c>
      <c r="M23" s="13">
        <f t="shared" si="5"/>
        <v>0</v>
      </c>
      <c r="N23" s="13">
        <f t="shared" si="5"/>
        <v>0</v>
      </c>
      <c r="O23" s="13">
        <f t="shared" si="5"/>
        <v>0</v>
      </c>
      <c r="P23" s="13">
        <f t="shared" si="5"/>
        <v>0</v>
      </c>
      <c r="Q23" s="13">
        <f t="shared" si="5"/>
        <v>0</v>
      </c>
      <c r="R23" s="13">
        <f t="shared" si="5"/>
        <v>0</v>
      </c>
      <c r="S23" s="13">
        <f t="shared" si="5"/>
        <v>0</v>
      </c>
      <c r="T23" s="13">
        <f t="shared" si="5"/>
        <v>0</v>
      </c>
      <c r="U23" s="13">
        <f t="shared" si="5"/>
        <v>0</v>
      </c>
      <c r="V23" s="13">
        <f t="shared" si="5"/>
        <v>0</v>
      </c>
    </row>
    <row r="24" spans="1:22" ht="24.95" customHeight="1" x14ac:dyDescent="0.25">
      <c r="A24" s="10"/>
      <c r="B24" s="10"/>
      <c r="C24" s="10"/>
      <c r="D24" s="14" t="s">
        <v>16</v>
      </c>
      <c r="E24" s="13">
        <v>182141</v>
      </c>
      <c r="F24" s="13">
        <v>121542</v>
      </c>
      <c r="G24" s="13">
        <v>161519</v>
      </c>
      <c r="H24" s="13">
        <v>64297</v>
      </c>
      <c r="I24" s="13">
        <v>285309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24.95" customHeight="1" x14ac:dyDescent="0.25">
      <c r="A25" s="10"/>
      <c r="B25" s="10"/>
      <c r="C25" s="10"/>
      <c r="D25" s="14" t="s">
        <v>17</v>
      </c>
      <c r="E25" s="43">
        <v>0</v>
      </c>
      <c r="F25" s="13">
        <v>19600</v>
      </c>
      <c r="G25" s="13">
        <v>8349</v>
      </c>
      <c r="H25" s="13">
        <v>-9783</v>
      </c>
      <c r="I25" s="13">
        <v>4602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</row>
    <row r="26" spans="1:22" ht="24.95" customHeight="1" x14ac:dyDescent="0.25">
      <c r="A26" s="10"/>
      <c r="B26" s="10"/>
      <c r="C26" s="10"/>
      <c r="D26" s="14" t="s">
        <v>18</v>
      </c>
      <c r="E26" s="13">
        <v>-9634</v>
      </c>
      <c r="F26" s="13">
        <v>32423</v>
      </c>
      <c r="G26" s="46" t="s">
        <v>35</v>
      </c>
      <c r="H26" s="46" t="s">
        <v>35</v>
      </c>
      <c r="I26" s="46" t="s">
        <v>35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1:22" ht="24.95" customHeight="1" x14ac:dyDescent="0.25">
      <c r="A27" s="16"/>
      <c r="B27" s="16"/>
      <c r="C27" s="10"/>
      <c r="D27" s="14" t="s">
        <v>19</v>
      </c>
      <c r="E27" s="13">
        <v>346108</v>
      </c>
      <c r="F27" s="13">
        <v>-136602</v>
      </c>
      <c r="G27" s="13">
        <v>84782</v>
      </c>
      <c r="H27" s="13">
        <v>-86912</v>
      </c>
      <c r="I27" s="13">
        <v>113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4.95" customHeight="1" x14ac:dyDescent="0.25">
      <c r="A28" s="10"/>
      <c r="B28" s="9" t="s">
        <v>20</v>
      </c>
      <c r="C28" s="9"/>
      <c r="D28" s="8"/>
      <c r="E28" s="11">
        <f t="shared" ref="E28:V28" si="6">SUM(E29:E31)</f>
        <v>11932</v>
      </c>
      <c r="F28" s="11">
        <f t="shared" si="6"/>
        <v>36689</v>
      </c>
      <c r="G28" s="11">
        <f t="shared" si="6"/>
        <v>259174</v>
      </c>
      <c r="H28" s="11">
        <f t="shared" si="6"/>
        <v>-6217</v>
      </c>
      <c r="I28" s="11">
        <f t="shared" si="6"/>
        <v>104508</v>
      </c>
      <c r="J28" s="11">
        <f t="shared" si="6"/>
        <v>0</v>
      </c>
      <c r="K28" s="11">
        <f t="shared" si="6"/>
        <v>0</v>
      </c>
      <c r="L28" s="11">
        <f t="shared" si="6"/>
        <v>0</v>
      </c>
      <c r="M28" s="11">
        <f t="shared" si="6"/>
        <v>0</v>
      </c>
      <c r="N28" s="11">
        <f t="shared" si="6"/>
        <v>0</v>
      </c>
      <c r="O28" s="11">
        <f t="shared" si="6"/>
        <v>0</v>
      </c>
      <c r="P28" s="11">
        <f t="shared" si="6"/>
        <v>0</v>
      </c>
      <c r="Q28" s="11">
        <f t="shared" si="6"/>
        <v>0</v>
      </c>
      <c r="R28" s="11">
        <f t="shared" si="6"/>
        <v>0</v>
      </c>
      <c r="S28" s="11">
        <f t="shared" si="6"/>
        <v>0</v>
      </c>
      <c r="T28" s="11">
        <f t="shared" si="6"/>
        <v>0</v>
      </c>
      <c r="U28" s="11">
        <f t="shared" si="6"/>
        <v>0</v>
      </c>
      <c r="V28" s="11">
        <f t="shared" si="6"/>
        <v>0</v>
      </c>
    </row>
    <row r="29" spans="1:22" ht="24.95" customHeight="1" x14ac:dyDescent="0.25">
      <c r="A29" s="10"/>
      <c r="B29" s="10"/>
      <c r="C29" s="14" t="s">
        <v>21</v>
      </c>
      <c r="D29" s="8"/>
      <c r="E29" s="13">
        <v>1547</v>
      </c>
      <c r="F29" s="13">
        <v>-439</v>
      </c>
      <c r="G29" s="13">
        <v>1516</v>
      </c>
      <c r="H29" s="13">
        <v>-299</v>
      </c>
      <c r="I29" s="13">
        <v>-158</v>
      </c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</row>
    <row r="30" spans="1:22" ht="24.95" customHeight="1" x14ac:dyDescent="0.25">
      <c r="A30" s="10"/>
      <c r="B30" s="10"/>
      <c r="C30" s="14" t="s">
        <v>22</v>
      </c>
      <c r="D30" s="8"/>
      <c r="E30" s="13">
        <v>238</v>
      </c>
      <c r="F30" s="13">
        <v>-103</v>
      </c>
      <c r="G30" s="46" t="s">
        <v>35</v>
      </c>
      <c r="H30" s="46" t="s">
        <v>35</v>
      </c>
      <c r="I30" s="46" t="s">
        <v>35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24.95" customHeight="1" x14ac:dyDescent="0.2">
      <c r="A31" s="17"/>
      <c r="B31" s="17"/>
      <c r="C31" s="14" t="s">
        <v>23</v>
      </c>
      <c r="D31" s="8"/>
      <c r="E31" s="13">
        <v>10147</v>
      </c>
      <c r="F31" s="13">
        <v>37231</v>
      </c>
      <c r="G31" s="13">
        <v>257658</v>
      </c>
      <c r="H31" s="13">
        <v>-5918</v>
      </c>
      <c r="I31" s="13">
        <v>104666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ht="24.95" customHeight="1" x14ac:dyDescent="0.25">
      <c r="A32" s="10"/>
      <c r="B32" s="9" t="s">
        <v>33</v>
      </c>
      <c r="C32" s="18"/>
      <c r="D32" s="3"/>
      <c r="E32" s="11">
        <v>113589</v>
      </c>
      <c r="F32" s="11">
        <v>36024</v>
      </c>
      <c r="G32" s="11">
        <v>343434</v>
      </c>
      <c r="H32" s="11">
        <v>-46508</v>
      </c>
      <c r="I32" s="11">
        <v>387294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</row>
    <row r="33" spans="1:23" ht="24.95" customHeight="1" x14ac:dyDescent="0.25">
      <c r="A33" s="10"/>
      <c r="B33" s="19" t="s">
        <v>24</v>
      </c>
      <c r="C33" s="18"/>
      <c r="D33" s="3"/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3" ht="24.95" customHeight="1" x14ac:dyDescent="0.25">
      <c r="A34" s="1"/>
      <c r="B34" s="20" t="s">
        <v>25</v>
      </c>
      <c r="C34" s="18"/>
      <c r="D34" s="3"/>
      <c r="E34" s="11">
        <v>88958</v>
      </c>
      <c r="F34" s="11">
        <v>476269</v>
      </c>
      <c r="G34" s="11">
        <v>-26912</v>
      </c>
      <c r="H34" s="11">
        <v>88474</v>
      </c>
      <c r="I34" s="11">
        <v>175433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</row>
    <row r="35" spans="1:23" ht="24.95" customHeight="1" x14ac:dyDescent="0.25">
      <c r="A35" s="1"/>
      <c r="B35" s="20"/>
      <c r="C35" s="18"/>
      <c r="D35" s="3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</row>
    <row r="36" spans="1:23" ht="24.95" customHeight="1" x14ac:dyDescent="0.25">
      <c r="A36" s="22" t="s">
        <v>32</v>
      </c>
      <c r="B36" s="22"/>
      <c r="C36" s="29"/>
      <c r="D36" s="29"/>
      <c r="E36" s="28">
        <f t="shared" ref="E36:V36" si="7">+E37+E38+E42+E51+E55+E56+E57</f>
        <v>705611</v>
      </c>
      <c r="F36" s="28">
        <f t="shared" si="7"/>
        <v>890610</v>
      </c>
      <c r="G36" s="28">
        <f t="shared" si="7"/>
        <v>933330</v>
      </c>
      <c r="H36" s="28">
        <f t="shared" si="7"/>
        <v>480834</v>
      </c>
      <c r="I36" s="28">
        <f t="shared" si="7"/>
        <v>1024523.9999999999</v>
      </c>
      <c r="J36" s="28">
        <f t="shared" si="7"/>
        <v>0</v>
      </c>
      <c r="K36" s="28">
        <f t="shared" si="7"/>
        <v>0</v>
      </c>
      <c r="L36" s="28">
        <f t="shared" si="7"/>
        <v>0</v>
      </c>
      <c r="M36" s="28">
        <f t="shared" si="7"/>
        <v>0</v>
      </c>
      <c r="N36" s="28">
        <f t="shared" si="7"/>
        <v>0</v>
      </c>
      <c r="O36" s="28">
        <f t="shared" si="7"/>
        <v>0</v>
      </c>
      <c r="P36" s="28">
        <f t="shared" si="7"/>
        <v>0</v>
      </c>
      <c r="Q36" s="28">
        <f t="shared" si="7"/>
        <v>0</v>
      </c>
      <c r="R36" s="28">
        <f t="shared" si="7"/>
        <v>0</v>
      </c>
      <c r="S36" s="28">
        <f t="shared" si="7"/>
        <v>0</v>
      </c>
      <c r="T36" s="28">
        <f t="shared" si="7"/>
        <v>0</v>
      </c>
      <c r="U36" s="28">
        <f t="shared" si="7"/>
        <v>0</v>
      </c>
      <c r="V36" s="28">
        <f t="shared" si="7"/>
        <v>0</v>
      </c>
      <c r="W36" s="44" t="e">
        <f>+[1]FIN2009!$G$5-#REF!</f>
        <v>#REF!</v>
      </c>
    </row>
    <row r="37" spans="1:23" ht="24.95" customHeight="1" x14ac:dyDescent="0.25">
      <c r="A37" s="10"/>
      <c r="B37" s="8" t="s">
        <v>29</v>
      </c>
      <c r="C37" s="8"/>
      <c r="D37" s="8"/>
      <c r="E37" s="35">
        <v>0</v>
      </c>
      <c r="F37" s="43">
        <v>0</v>
      </c>
      <c r="G37" s="43">
        <v>0</v>
      </c>
      <c r="H37" s="35">
        <v>0</v>
      </c>
      <c r="I37" s="35">
        <v>0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44"/>
    </row>
    <row r="38" spans="1:23" ht="24.95" customHeight="1" x14ac:dyDescent="0.25">
      <c r="A38" s="10"/>
      <c r="B38" s="8" t="s">
        <v>8</v>
      </c>
      <c r="C38" s="8"/>
      <c r="D38" s="8"/>
      <c r="E38" s="41">
        <f t="shared" ref="E38:V38" si="8">SUM(E39:E41)</f>
        <v>0</v>
      </c>
      <c r="F38" s="43">
        <f>[2]FIN2011!G7</f>
        <v>0</v>
      </c>
      <c r="G38" s="41">
        <f t="shared" si="8"/>
        <v>0</v>
      </c>
      <c r="H38" s="41">
        <f t="shared" si="8"/>
        <v>0</v>
      </c>
      <c r="I38" s="41">
        <f t="shared" si="8"/>
        <v>0</v>
      </c>
      <c r="J38" s="11">
        <f t="shared" si="8"/>
        <v>0</v>
      </c>
      <c r="K38" s="11">
        <f t="shared" si="8"/>
        <v>0</v>
      </c>
      <c r="L38" s="11">
        <f t="shared" si="8"/>
        <v>0</v>
      </c>
      <c r="M38" s="11">
        <f t="shared" si="8"/>
        <v>0</v>
      </c>
      <c r="N38" s="11">
        <f t="shared" si="8"/>
        <v>0</v>
      </c>
      <c r="O38" s="11">
        <f t="shared" si="8"/>
        <v>0</v>
      </c>
      <c r="P38" s="11">
        <f t="shared" si="8"/>
        <v>0</v>
      </c>
      <c r="Q38" s="11">
        <f t="shared" si="8"/>
        <v>0</v>
      </c>
      <c r="R38" s="11">
        <f t="shared" si="8"/>
        <v>0</v>
      </c>
      <c r="S38" s="11">
        <f t="shared" si="8"/>
        <v>0</v>
      </c>
      <c r="T38" s="11">
        <f t="shared" si="8"/>
        <v>0</v>
      </c>
      <c r="U38" s="11">
        <f t="shared" si="8"/>
        <v>0</v>
      </c>
      <c r="V38" s="11">
        <f t="shared" si="8"/>
        <v>0</v>
      </c>
    </row>
    <row r="39" spans="1:23" ht="24.95" customHeight="1" x14ac:dyDescent="0.25">
      <c r="A39" s="10"/>
      <c r="B39" s="10"/>
      <c r="C39" s="12" t="s">
        <v>9</v>
      </c>
      <c r="D39" s="8"/>
      <c r="E39" s="43">
        <v>0</v>
      </c>
      <c r="F39" s="43">
        <v>0</v>
      </c>
      <c r="G39" s="43">
        <v>0</v>
      </c>
      <c r="H39" s="35">
        <v>0</v>
      </c>
      <c r="I39" s="35">
        <v>0</v>
      </c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</row>
    <row r="40" spans="1:23" ht="24.95" customHeight="1" x14ac:dyDescent="0.25">
      <c r="A40" s="10"/>
      <c r="B40" s="10"/>
      <c r="C40" s="15" t="s">
        <v>10</v>
      </c>
      <c r="D40" s="8"/>
      <c r="E40" s="43">
        <v>0</v>
      </c>
      <c r="F40" s="43">
        <v>0</v>
      </c>
      <c r="G40" s="43">
        <v>0</v>
      </c>
      <c r="H40" s="35">
        <v>0</v>
      </c>
      <c r="I40" s="35">
        <v>0</v>
      </c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</row>
    <row r="41" spans="1:23" ht="24.95" customHeight="1" x14ac:dyDescent="0.25">
      <c r="A41" s="10"/>
      <c r="B41" s="10"/>
      <c r="C41" s="15" t="s">
        <v>11</v>
      </c>
      <c r="D41" s="8"/>
      <c r="E41" s="43">
        <v>0</v>
      </c>
      <c r="F41" s="43">
        <v>0</v>
      </c>
      <c r="G41" s="43">
        <v>0</v>
      </c>
      <c r="H41" s="35">
        <v>0</v>
      </c>
      <c r="I41" s="35">
        <v>0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:23" ht="24.95" customHeight="1" x14ac:dyDescent="0.25">
      <c r="A42" s="10"/>
      <c r="B42" s="9" t="s">
        <v>12</v>
      </c>
      <c r="C42" s="9"/>
      <c r="D42" s="8"/>
      <c r="E42" s="11">
        <f t="shared" ref="E42:V42" si="9">+E43+E46</f>
        <v>-59183</v>
      </c>
      <c r="F42" s="11">
        <f t="shared" ref="F42:H42" si="10">+F43+F46</f>
        <v>-8825</v>
      </c>
      <c r="G42" s="11">
        <f t="shared" si="10"/>
        <v>25813</v>
      </c>
      <c r="H42" s="11">
        <f t="shared" si="10"/>
        <v>61265</v>
      </c>
      <c r="I42" s="11">
        <f t="shared" si="9"/>
        <v>82945</v>
      </c>
      <c r="J42" s="11">
        <f t="shared" si="9"/>
        <v>0</v>
      </c>
      <c r="K42" s="11">
        <f t="shared" si="9"/>
        <v>0</v>
      </c>
      <c r="L42" s="11">
        <f t="shared" si="9"/>
        <v>0</v>
      </c>
      <c r="M42" s="11">
        <f t="shared" si="9"/>
        <v>0</v>
      </c>
      <c r="N42" s="11">
        <f t="shared" si="9"/>
        <v>0</v>
      </c>
      <c r="O42" s="11">
        <f t="shared" si="9"/>
        <v>0</v>
      </c>
      <c r="P42" s="11">
        <f t="shared" si="9"/>
        <v>0</v>
      </c>
      <c r="Q42" s="11">
        <f t="shared" si="9"/>
        <v>0</v>
      </c>
      <c r="R42" s="11">
        <f t="shared" si="9"/>
        <v>0</v>
      </c>
      <c r="S42" s="11">
        <f t="shared" si="9"/>
        <v>0</v>
      </c>
      <c r="T42" s="11">
        <f t="shared" si="9"/>
        <v>0</v>
      </c>
      <c r="U42" s="11">
        <f t="shared" si="9"/>
        <v>0</v>
      </c>
      <c r="V42" s="11">
        <f t="shared" si="9"/>
        <v>0</v>
      </c>
    </row>
    <row r="43" spans="1:23" ht="24.95" customHeight="1" x14ac:dyDescent="0.25">
      <c r="A43" s="10"/>
      <c r="B43" s="10"/>
      <c r="C43" s="15" t="s">
        <v>13</v>
      </c>
      <c r="D43" s="8"/>
      <c r="E43" s="39">
        <f t="shared" ref="E43:V43" si="11">SUM(E44:E45)</f>
        <v>-30607</v>
      </c>
      <c r="F43" s="39">
        <f t="shared" ref="F43:H43" si="12">SUM(F44:F45)</f>
        <v>-5152</v>
      </c>
      <c r="G43" s="39">
        <f t="shared" si="12"/>
        <v>23504</v>
      </c>
      <c r="H43" s="39">
        <f t="shared" si="12"/>
        <v>14252</v>
      </c>
      <c r="I43" s="39">
        <f t="shared" si="11"/>
        <v>42051</v>
      </c>
      <c r="J43" s="39">
        <f t="shared" si="11"/>
        <v>0</v>
      </c>
      <c r="K43" s="39">
        <f t="shared" si="11"/>
        <v>0</v>
      </c>
      <c r="L43" s="39">
        <f t="shared" si="11"/>
        <v>0</v>
      </c>
      <c r="M43" s="39">
        <f t="shared" si="11"/>
        <v>0</v>
      </c>
      <c r="N43" s="39">
        <f t="shared" si="11"/>
        <v>0</v>
      </c>
      <c r="O43" s="39">
        <f t="shared" si="11"/>
        <v>0</v>
      </c>
      <c r="P43" s="39">
        <f t="shared" si="11"/>
        <v>0</v>
      </c>
      <c r="Q43" s="39">
        <f t="shared" si="11"/>
        <v>0</v>
      </c>
      <c r="R43" s="39">
        <f t="shared" si="11"/>
        <v>0</v>
      </c>
      <c r="S43" s="39">
        <f t="shared" si="11"/>
        <v>0</v>
      </c>
      <c r="T43" s="39">
        <f t="shared" si="11"/>
        <v>0</v>
      </c>
      <c r="U43" s="39">
        <f t="shared" si="11"/>
        <v>0</v>
      </c>
      <c r="V43" s="39">
        <f t="shared" si="11"/>
        <v>0</v>
      </c>
    </row>
    <row r="44" spans="1:23" ht="24.95" customHeight="1" x14ac:dyDescent="0.25">
      <c r="A44" s="10"/>
      <c r="B44" s="10"/>
      <c r="C44" s="10"/>
      <c r="D44" s="14" t="s">
        <v>14</v>
      </c>
      <c r="E44" s="13">
        <v>-30607</v>
      </c>
      <c r="F44" s="13">
        <v>-5152</v>
      </c>
      <c r="G44" s="13">
        <v>23504</v>
      </c>
      <c r="H44" s="13">
        <v>14252</v>
      </c>
      <c r="I44" s="13">
        <v>42051</v>
      </c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23" ht="24.95" customHeight="1" x14ac:dyDescent="0.25">
      <c r="A45" s="10"/>
      <c r="B45" s="10"/>
      <c r="C45" s="10"/>
      <c r="D45" s="14" t="s">
        <v>15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3" ht="24.95" customHeight="1" x14ac:dyDescent="0.25">
      <c r="A46" s="10"/>
      <c r="B46" s="10"/>
      <c r="C46" s="15" t="s">
        <v>30</v>
      </c>
      <c r="D46" s="8"/>
      <c r="E46" s="39">
        <f t="shared" ref="E46:V46" si="13">SUM(E47:E50)</f>
        <v>-28576</v>
      </c>
      <c r="F46" s="39">
        <f t="shared" si="13"/>
        <v>-3673</v>
      </c>
      <c r="G46" s="39">
        <f t="shared" si="13"/>
        <v>2309</v>
      </c>
      <c r="H46" s="39">
        <f t="shared" si="13"/>
        <v>47013</v>
      </c>
      <c r="I46" s="39">
        <f t="shared" si="13"/>
        <v>40894</v>
      </c>
      <c r="J46" s="39">
        <f t="shared" si="13"/>
        <v>0</v>
      </c>
      <c r="K46" s="39">
        <f t="shared" si="13"/>
        <v>0</v>
      </c>
      <c r="L46" s="39">
        <f t="shared" si="13"/>
        <v>0</v>
      </c>
      <c r="M46" s="39">
        <f t="shared" si="13"/>
        <v>0</v>
      </c>
      <c r="N46" s="39">
        <f t="shared" si="13"/>
        <v>0</v>
      </c>
      <c r="O46" s="39">
        <f t="shared" si="13"/>
        <v>0</v>
      </c>
      <c r="P46" s="39">
        <f t="shared" si="13"/>
        <v>0</v>
      </c>
      <c r="Q46" s="39">
        <f t="shared" si="13"/>
        <v>0</v>
      </c>
      <c r="R46" s="39">
        <f t="shared" si="13"/>
        <v>0</v>
      </c>
      <c r="S46" s="39">
        <f t="shared" si="13"/>
        <v>0</v>
      </c>
      <c r="T46" s="39">
        <f t="shared" si="13"/>
        <v>0</v>
      </c>
      <c r="U46" s="39">
        <f t="shared" si="13"/>
        <v>0</v>
      </c>
      <c r="V46" s="39">
        <f t="shared" si="13"/>
        <v>0</v>
      </c>
    </row>
    <row r="47" spans="1:23" ht="24.95" customHeight="1" x14ac:dyDescent="0.25">
      <c r="A47" s="10"/>
      <c r="B47" s="10"/>
      <c r="C47" s="10"/>
      <c r="D47" s="14" t="s">
        <v>16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3" ht="24.95" customHeight="1" x14ac:dyDescent="0.25">
      <c r="A48" s="10"/>
      <c r="B48" s="10"/>
      <c r="C48" s="10"/>
      <c r="D48" s="14" t="s">
        <v>17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1:22" ht="24.95" customHeight="1" x14ac:dyDescent="0.25">
      <c r="A49" s="10"/>
      <c r="B49" s="10"/>
      <c r="C49" s="10"/>
      <c r="D49" s="14" t="s">
        <v>18</v>
      </c>
      <c r="E49" s="13">
        <v>-726</v>
      </c>
      <c r="F49" s="13">
        <v>7950</v>
      </c>
      <c r="G49" s="46" t="s">
        <v>35</v>
      </c>
      <c r="H49" s="46" t="s">
        <v>35</v>
      </c>
      <c r="I49" s="46" t="s">
        <v>35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24.95" customHeight="1" x14ac:dyDescent="0.25">
      <c r="A50" s="16"/>
      <c r="B50" s="16"/>
      <c r="C50" s="10"/>
      <c r="D50" s="14" t="s">
        <v>19</v>
      </c>
      <c r="E50" s="13">
        <v>-27850</v>
      </c>
      <c r="F50" s="13">
        <v>-11623</v>
      </c>
      <c r="G50" s="13">
        <v>2309</v>
      </c>
      <c r="H50" s="13">
        <v>47013</v>
      </c>
      <c r="I50" s="13">
        <v>40894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ht="24.95" customHeight="1" x14ac:dyDescent="0.25">
      <c r="A51" s="10"/>
      <c r="B51" s="9" t="s">
        <v>20</v>
      </c>
      <c r="C51" s="9"/>
      <c r="D51" s="8"/>
      <c r="E51" s="11">
        <f t="shared" ref="E51:V51" si="14">SUM(E52:E54)</f>
        <v>67421</v>
      </c>
      <c r="F51" s="11">
        <f t="shared" si="14"/>
        <v>49842</v>
      </c>
      <c r="G51" s="11">
        <f t="shared" si="14"/>
        <v>201568</v>
      </c>
      <c r="H51" s="11">
        <f t="shared" si="14"/>
        <v>168044</v>
      </c>
      <c r="I51" s="11">
        <f t="shared" si="14"/>
        <v>-1700</v>
      </c>
      <c r="J51" s="11">
        <f t="shared" si="14"/>
        <v>0</v>
      </c>
      <c r="K51" s="11">
        <f t="shared" si="14"/>
        <v>0</v>
      </c>
      <c r="L51" s="11">
        <f t="shared" si="14"/>
        <v>0</v>
      </c>
      <c r="M51" s="11">
        <f t="shared" si="14"/>
        <v>0</v>
      </c>
      <c r="N51" s="11">
        <f t="shared" si="14"/>
        <v>0</v>
      </c>
      <c r="O51" s="11">
        <f t="shared" si="14"/>
        <v>0</v>
      </c>
      <c r="P51" s="11">
        <f t="shared" si="14"/>
        <v>0</v>
      </c>
      <c r="Q51" s="11">
        <f t="shared" si="14"/>
        <v>0</v>
      </c>
      <c r="R51" s="11">
        <f t="shared" si="14"/>
        <v>0</v>
      </c>
      <c r="S51" s="11">
        <f t="shared" si="14"/>
        <v>0</v>
      </c>
      <c r="T51" s="11">
        <f t="shared" si="14"/>
        <v>0</v>
      </c>
      <c r="U51" s="11">
        <f t="shared" si="14"/>
        <v>0</v>
      </c>
      <c r="V51" s="11">
        <f t="shared" si="14"/>
        <v>0</v>
      </c>
    </row>
    <row r="52" spans="1:22" ht="24.95" customHeight="1" x14ac:dyDescent="0.25">
      <c r="A52" s="10"/>
      <c r="B52" s="10"/>
      <c r="C52" s="14" t="s">
        <v>21</v>
      </c>
      <c r="D52" s="8"/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</row>
    <row r="53" spans="1:22" ht="24.95" customHeight="1" x14ac:dyDescent="0.25">
      <c r="A53" s="10"/>
      <c r="B53" s="10"/>
      <c r="C53" s="14" t="s">
        <v>22</v>
      </c>
      <c r="D53" s="8"/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</row>
    <row r="54" spans="1:22" ht="24.95" customHeight="1" x14ac:dyDescent="0.2">
      <c r="A54" s="17"/>
      <c r="B54" s="17"/>
      <c r="C54" s="14" t="s">
        <v>23</v>
      </c>
      <c r="D54" s="8"/>
      <c r="E54" s="13">
        <v>67421</v>
      </c>
      <c r="F54" s="13">
        <v>49842</v>
      </c>
      <c r="G54" s="13">
        <v>201568</v>
      </c>
      <c r="H54" s="13">
        <v>168044</v>
      </c>
      <c r="I54" s="13">
        <v>-1700</v>
      </c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ht="24.95" customHeight="1" x14ac:dyDescent="0.25">
      <c r="A55" s="10"/>
      <c r="B55" s="9" t="s">
        <v>33</v>
      </c>
      <c r="C55" s="18"/>
      <c r="D55" s="3"/>
      <c r="E55" s="11">
        <v>394926</v>
      </c>
      <c r="F55" s="11">
        <v>2375</v>
      </c>
      <c r="G55" s="11">
        <v>415694</v>
      </c>
      <c r="H55" s="11">
        <v>293146</v>
      </c>
      <c r="I55" s="11">
        <v>549271.99999999988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</row>
    <row r="56" spans="1:22" ht="24.95" customHeight="1" x14ac:dyDescent="0.25">
      <c r="A56" s="10"/>
      <c r="B56" s="19" t="s">
        <v>24</v>
      </c>
      <c r="C56" s="18"/>
      <c r="D56" s="3"/>
      <c r="E56" s="11">
        <v>200590</v>
      </c>
      <c r="F56" s="11">
        <v>141569</v>
      </c>
      <c r="G56" s="11">
        <v>79519</v>
      </c>
      <c r="H56" s="11">
        <v>51037</v>
      </c>
      <c r="I56" s="11">
        <v>332287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</row>
    <row r="57" spans="1:22" ht="24.95" customHeight="1" x14ac:dyDescent="0.25">
      <c r="A57" s="10"/>
      <c r="B57" s="20" t="s">
        <v>26</v>
      </c>
      <c r="C57" s="18"/>
      <c r="D57" s="3"/>
      <c r="E57" s="11">
        <v>101857</v>
      </c>
      <c r="F57" s="11">
        <v>705649</v>
      </c>
      <c r="G57" s="11">
        <v>210736</v>
      </c>
      <c r="H57" s="11">
        <v>-92658</v>
      </c>
      <c r="I57" s="11">
        <v>61720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</row>
    <row r="58" spans="1:22" ht="24.95" customHeight="1" x14ac:dyDescent="0.25">
      <c r="A58" s="30" t="s">
        <v>34</v>
      </c>
      <c r="B58" s="30"/>
      <c r="C58" s="31"/>
      <c r="D58" s="31"/>
      <c r="E58" s="32">
        <f t="shared" ref="E58:V58" si="15">E13-E36</f>
        <v>163327</v>
      </c>
      <c r="F58" s="32">
        <f t="shared" si="15"/>
        <v>41580</v>
      </c>
      <c r="G58" s="32">
        <f t="shared" si="15"/>
        <v>286237</v>
      </c>
      <c r="H58" s="32">
        <f t="shared" si="15"/>
        <v>-198446</v>
      </c>
      <c r="I58" s="32">
        <f t="shared" si="15"/>
        <v>470943.00000000012</v>
      </c>
      <c r="J58" s="32">
        <f t="shared" si="15"/>
        <v>0</v>
      </c>
      <c r="K58" s="32">
        <f t="shared" si="15"/>
        <v>0</v>
      </c>
      <c r="L58" s="32">
        <f t="shared" si="15"/>
        <v>0</v>
      </c>
      <c r="M58" s="32">
        <f t="shared" si="15"/>
        <v>0</v>
      </c>
      <c r="N58" s="32">
        <f t="shared" si="15"/>
        <v>0</v>
      </c>
      <c r="O58" s="32">
        <f t="shared" si="15"/>
        <v>0</v>
      </c>
      <c r="P58" s="32">
        <f t="shared" si="15"/>
        <v>0</v>
      </c>
      <c r="Q58" s="32">
        <f t="shared" si="15"/>
        <v>0</v>
      </c>
      <c r="R58" s="32">
        <f t="shared" si="15"/>
        <v>0</v>
      </c>
      <c r="S58" s="32">
        <f t="shared" si="15"/>
        <v>0</v>
      </c>
      <c r="T58" s="32">
        <f t="shared" si="15"/>
        <v>0</v>
      </c>
      <c r="U58" s="32">
        <f t="shared" si="15"/>
        <v>0</v>
      </c>
      <c r="V58" s="32">
        <f t="shared" si="15"/>
        <v>0</v>
      </c>
    </row>
    <row r="59" spans="1:22" s="14" customFormat="1" ht="30" customHeight="1" x14ac:dyDescent="0.2">
      <c r="A59" s="14" t="s">
        <v>28</v>
      </c>
      <c r="E59" s="33">
        <f t="shared" ref="E59:V59" si="16">E11-E58</f>
        <v>0</v>
      </c>
      <c r="F59" s="33">
        <f t="shared" si="16"/>
        <v>0</v>
      </c>
      <c r="G59" s="33">
        <f t="shared" si="16"/>
        <v>0</v>
      </c>
      <c r="H59" s="33">
        <f t="shared" si="16"/>
        <v>0</v>
      </c>
      <c r="I59" s="33">
        <f t="shared" si="16"/>
        <v>0</v>
      </c>
      <c r="J59" s="33" t="e">
        <f t="shared" si="16"/>
        <v>#VALUE!</v>
      </c>
      <c r="K59" s="33" t="e">
        <f t="shared" si="16"/>
        <v>#VALUE!</v>
      </c>
      <c r="L59" s="33" t="e">
        <f t="shared" si="16"/>
        <v>#VALUE!</v>
      </c>
      <c r="M59" s="33" t="e">
        <f t="shared" si="16"/>
        <v>#VALUE!</v>
      </c>
      <c r="N59" s="33" t="e">
        <f t="shared" si="16"/>
        <v>#VALUE!</v>
      </c>
      <c r="O59" s="33" t="e">
        <f t="shared" si="16"/>
        <v>#VALUE!</v>
      </c>
      <c r="P59" s="33" t="e">
        <f t="shared" si="16"/>
        <v>#VALUE!</v>
      </c>
      <c r="Q59" s="33" t="e">
        <f t="shared" si="16"/>
        <v>#VALUE!</v>
      </c>
      <c r="R59" s="33" t="e">
        <f t="shared" si="16"/>
        <v>#VALUE!</v>
      </c>
      <c r="S59" s="33" t="e">
        <f t="shared" si="16"/>
        <v>#VALUE!</v>
      </c>
      <c r="T59" s="33" t="e">
        <f t="shared" si="16"/>
        <v>#VALUE!</v>
      </c>
      <c r="U59" s="33" t="e">
        <f t="shared" si="16"/>
        <v>#VALUE!</v>
      </c>
      <c r="V59" s="33" t="e">
        <f t="shared" si="16"/>
        <v>#VALUE!</v>
      </c>
    </row>
    <row r="60" spans="1:22" ht="24.95" customHeight="1" x14ac:dyDescent="0.2"/>
    <row r="61" spans="1:22" ht="24.95" customHeight="1" x14ac:dyDescent="0.2"/>
    <row r="62" spans="1:22" ht="24.95" customHeight="1" x14ac:dyDescent="0.2"/>
    <row r="63" spans="1:22" ht="24.95" customHeight="1" x14ac:dyDescent="0.2"/>
    <row r="64" spans="1:22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</sheetData>
  <mergeCells count="3">
    <mergeCell ref="A5:D5"/>
    <mergeCell ref="A3:I3"/>
    <mergeCell ref="A1:I1"/>
  </mergeCells>
  <phoneticPr fontId="5" type="noConversion"/>
  <printOptions horizontalCentered="1"/>
  <pageMargins left="0.98425196850393704" right="0.39370078740157499" top="0.78740157480314998" bottom="0.39370078740157499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2016-02-12T05:12:21Z</cp:lastPrinted>
  <dcterms:created xsi:type="dcterms:W3CDTF">2009-03-21T10:57:44Z</dcterms:created>
  <dcterms:modified xsi:type="dcterms:W3CDTF">2016-02-17T06:12:26Z</dcterms:modified>
</cp:coreProperties>
</file>